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460" activeTab="0"/>
  </bookViews>
  <sheets>
    <sheet name="Sheet1" sheetId="1" r:id="rId1"/>
    <sheet name="Sheet2" sheetId="2" r:id="rId2"/>
  </sheets>
  <definedNames>
    <definedName name="_xlnm.Print_Area" localSheetId="0">'Sheet1'!$A$1:$S$41</definedName>
  </definedNames>
  <calcPr fullCalcOnLoad="1"/>
</workbook>
</file>

<file path=xl/sharedStrings.xml><?xml version="1.0" encoding="utf-8"?>
<sst xmlns="http://schemas.openxmlformats.org/spreadsheetml/2006/main" count="74" uniqueCount="51">
  <si>
    <t>THE CITADEL</t>
  </si>
  <si>
    <t>TRAVEL AUTHORIZATION #</t>
  </si>
  <si>
    <t>TRAVEL REIMBURSEMENT DOCUMENT</t>
  </si>
  <si>
    <t>Name</t>
  </si>
  <si>
    <t>Dept. Name:</t>
  </si>
  <si>
    <t>Date</t>
  </si>
  <si>
    <t>Home Address</t>
  </si>
  <si>
    <t>City</t>
  </si>
  <si>
    <t>State</t>
  </si>
  <si>
    <t>Zip</t>
  </si>
  <si>
    <t xml:space="preserve"> </t>
  </si>
  <si>
    <t>DATE MO/DA</t>
  </si>
  <si>
    <t>TIME</t>
  </si>
  <si>
    <t>POV     ACTUAL  MILES</t>
  </si>
  <si>
    <t>MEALS</t>
  </si>
  <si>
    <t>LODGING</t>
  </si>
  <si>
    <t>AIR               TRANS</t>
  </si>
  <si>
    <t>REGIS-     TRATION    FEES</t>
  </si>
  <si>
    <t>TOTAL</t>
  </si>
  <si>
    <t>METHOD OF DETERMINING TRAVEL SUBSTSTENCE ON BACK OF ALL COPIES</t>
  </si>
  <si>
    <t>I</t>
  </si>
  <si>
    <t>O</t>
  </si>
  <si>
    <t>Total F</t>
  </si>
  <si>
    <t>Total O</t>
  </si>
  <si>
    <t>Total I</t>
  </si>
  <si>
    <t>I hereby certify or affirm that the above expenses were actually incurred by me as necessary traveling</t>
  </si>
  <si>
    <t>expenses in the performance of my official duties; any meals or lodging included in a conference or convention</t>
  </si>
  <si>
    <t>registration fee have not been included as meals or lodging in this travel claim, and that this claim is true</t>
  </si>
  <si>
    <t>Signature</t>
  </si>
  <si>
    <t>Date:</t>
  </si>
  <si>
    <t>Dept Head</t>
  </si>
  <si>
    <t>*  I = In-State Travel</t>
  </si>
  <si>
    <t xml:space="preserve">   O = Out of State Travel</t>
  </si>
  <si>
    <t xml:space="preserve">   F = Foreign Travel</t>
  </si>
  <si>
    <t>F</t>
  </si>
  <si>
    <t>Total Expense</t>
  </si>
  <si>
    <t>Total PPD</t>
  </si>
  <si>
    <t>Total Cash Advance</t>
  </si>
  <si>
    <t>ORIGINAL WITH SIGNATURES MUST BE SENT TO ACCOUNTS PAYABLE</t>
  </si>
  <si>
    <r>
      <t>AM</t>
    </r>
    <r>
      <rPr>
        <b/>
        <sz val="8"/>
        <rFont val="Arial"/>
        <family val="2"/>
      </rPr>
      <t xml:space="preserve">     PM</t>
    </r>
  </si>
  <si>
    <t>X</t>
  </si>
  <si>
    <t>*I               O            F</t>
  </si>
  <si>
    <t>COMPLETE HIGHLIGHTED AREAS ONLY</t>
  </si>
  <si>
    <t>DESTINATION OF TRAVEL                                                                     DEPARTURE - DESTINATION - RETURN</t>
  </si>
  <si>
    <t>MUST BE COMPLETED</t>
  </si>
  <si>
    <r>
      <t>*DEP</t>
    </r>
    <r>
      <rPr>
        <b/>
        <sz val="8"/>
        <rFont val="Arial"/>
        <family val="2"/>
      </rPr>
      <t xml:space="preserve">  *ARR</t>
    </r>
  </si>
  <si>
    <t>CWID</t>
  </si>
  <si>
    <t>Index #</t>
  </si>
  <si>
    <t>OTHER     TRAVEL    EXPENSE</t>
  </si>
  <si>
    <t>Total Due Employee</t>
  </si>
  <si>
    <t>and correct in every material matter and conforms with the requirements of State laws, rules and regulations.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</si>
</sst>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000\-00\-0000"/>
    <numFmt numFmtId="167" formatCode="[$-409]dddd\,\ mmmm\ dd\,\ yyyy"/>
    <numFmt numFmtId="168" formatCode="m/d/yy;@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double"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44" fontId="4" fillId="33" borderId="12" xfId="0" applyNumberFormat="1" applyFont="1" applyFill="1" applyBorder="1" applyAlignment="1" applyProtection="1">
      <alignment/>
      <protection locked="0"/>
    </xf>
    <xf numFmtId="41" fontId="4" fillId="33" borderId="12" xfId="0" applyNumberFormat="1" applyFont="1" applyFill="1" applyBorder="1" applyAlignment="1" applyProtection="1">
      <alignment/>
      <protection locked="0"/>
    </xf>
    <xf numFmtId="44" fontId="4" fillId="0" borderId="12" xfId="0" applyNumberFormat="1" applyFont="1" applyBorder="1" applyAlignment="1" applyProtection="1">
      <alignment/>
      <protection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8" fontId="4" fillId="33" borderId="12" xfId="0" applyNumberFormat="1" applyFont="1" applyFill="1" applyBorder="1" applyAlignment="1" applyProtection="1">
      <alignment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Border="1" applyAlignment="1" applyProtection="1">
      <alignment/>
      <protection hidden="1"/>
    </xf>
    <xf numFmtId="0" fontId="43" fillId="0" borderId="14" xfId="0" applyFont="1" applyFill="1" applyBorder="1" applyAlignment="1" applyProtection="1">
      <alignment/>
      <protection/>
    </xf>
    <xf numFmtId="44" fontId="4" fillId="33" borderId="13" xfId="44" applyFont="1" applyFill="1" applyBorder="1" applyAlignment="1" applyProtection="1">
      <alignment horizontal="center"/>
      <protection locked="0"/>
    </xf>
    <xf numFmtId="44" fontId="4" fillId="33" borderId="15" xfId="44" applyFont="1" applyFill="1" applyBorder="1" applyAlignment="1" applyProtection="1">
      <alignment horizontal="center"/>
      <protection locked="0"/>
    </xf>
    <xf numFmtId="44" fontId="4" fillId="33" borderId="16" xfId="44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4" fillId="0" borderId="14" xfId="44" applyFont="1" applyFill="1" applyBorder="1" applyAlignment="1" applyProtection="1">
      <alignment horizontal="center"/>
      <protection/>
    </xf>
    <xf numFmtId="44" fontId="4" fillId="0" borderId="16" xfId="44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44" fontId="4" fillId="0" borderId="18" xfId="44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23" xfId="0" applyNumberFormat="1" applyFont="1" applyFill="1" applyBorder="1" applyAlignment="1" applyProtection="1">
      <alignment horizontal="center"/>
      <protection locked="0"/>
    </xf>
    <xf numFmtId="49" fontId="4" fillId="33" borderId="20" xfId="0" applyNumberFormat="1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44" fontId="7" fillId="0" borderId="21" xfId="0" applyNumberFormat="1" applyFont="1" applyFill="1" applyBorder="1" applyAlignment="1">
      <alignment horizontal="center"/>
    </xf>
    <xf numFmtId="44" fontId="7" fillId="0" borderId="22" xfId="0" applyNumberFormat="1" applyFont="1" applyFill="1" applyBorder="1" applyAlignment="1">
      <alignment horizontal="center"/>
    </xf>
    <xf numFmtId="44" fontId="7" fillId="0" borderId="17" xfId="0" applyNumberFormat="1" applyFont="1" applyFill="1" applyBorder="1" applyAlignment="1">
      <alignment horizontal="center"/>
    </xf>
    <xf numFmtId="44" fontId="7" fillId="0" borderId="18" xfId="0" applyNumberFormat="1" applyFont="1" applyFill="1" applyBorder="1" applyAlignment="1">
      <alignment horizontal="center"/>
    </xf>
    <xf numFmtId="165" fontId="4" fillId="33" borderId="19" xfId="0" applyNumberFormat="1" applyFont="1" applyFill="1" applyBorder="1" applyAlignment="1" applyProtection="1">
      <alignment horizontal="center"/>
      <protection locked="0"/>
    </xf>
    <xf numFmtId="165" fontId="4" fillId="33" borderId="20" xfId="0" applyNumberFormat="1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3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44" fontId="4" fillId="0" borderId="15" xfId="44" applyFont="1" applyFill="1" applyBorder="1" applyAlignment="1" applyProtection="1">
      <alignment horizontal="center"/>
      <protection/>
    </xf>
    <xf numFmtId="44" fontId="7" fillId="0" borderId="11" xfId="0" applyNumberFormat="1" applyFont="1" applyFill="1" applyBorder="1" applyAlignment="1">
      <alignment horizontal="center"/>
    </xf>
    <xf numFmtId="44" fontId="7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33" borderId="23" xfId="0" applyFont="1" applyFill="1" applyBorder="1" applyAlignment="1" applyProtection="1">
      <alignment horizontal="center"/>
      <protection locked="0"/>
    </xf>
    <xf numFmtId="44" fontId="4" fillId="0" borderId="13" xfId="44" applyFont="1" applyBorder="1" applyAlignment="1">
      <alignment horizontal="center"/>
    </xf>
    <xf numFmtId="44" fontId="4" fillId="0" borderId="15" xfId="44" applyFont="1" applyBorder="1" applyAlignment="1">
      <alignment horizontal="center"/>
    </xf>
    <xf numFmtId="44" fontId="4" fillId="0" borderId="16" xfId="44" applyFont="1" applyBorder="1" applyAlignment="1">
      <alignment horizontal="center"/>
    </xf>
    <xf numFmtId="44" fontId="4" fillId="0" borderId="21" xfId="0" applyNumberFormat="1" applyFont="1" applyFill="1" applyBorder="1" applyAlignment="1">
      <alignment horizontal="center"/>
    </xf>
    <xf numFmtId="44" fontId="4" fillId="0" borderId="22" xfId="0" applyNumberFormat="1" applyFont="1" applyFill="1" applyBorder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44" fontId="4" fillId="0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4" fontId="4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U37" sqref="U37"/>
    </sheetView>
  </sheetViews>
  <sheetFormatPr defaultColWidth="9.140625" defaultRowHeight="12.75"/>
  <cols>
    <col min="2" max="2" width="6.421875" style="0" customWidth="1"/>
    <col min="4" max="4" width="5.28125" style="0" customWidth="1"/>
    <col min="7" max="7" width="9.28125" style="0" bestFit="1" customWidth="1"/>
    <col min="8" max="9" width="12.140625" style="0" customWidth="1"/>
    <col min="11" max="11" width="5.00390625" style="0" customWidth="1"/>
    <col min="12" max="12" width="8.421875" style="0" bestFit="1" customWidth="1"/>
    <col min="13" max="13" width="11.00390625" style="0" customWidth="1"/>
    <col min="14" max="14" width="9.8515625" style="0" customWidth="1"/>
    <col min="15" max="15" width="11.7109375" style="0" customWidth="1"/>
    <col min="16" max="16" width="11.8515625" style="0" customWidth="1"/>
    <col min="17" max="17" width="11.140625" style="0" customWidth="1"/>
    <col min="18" max="18" width="11.28125" style="0" customWidth="1"/>
    <col min="19" max="19" width="11.140625" style="0" customWidth="1"/>
    <col min="20" max="20" width="12.00390625" style="0" bestFit="1" customWidth="1"/>
  </cols>
  <sheetData>
    <row r="1" spans="1:19" ht="19.5" customHeight="1">
      <c r="A1" s="7" t="s">
        <v>42</v>
      </c>
      <c r="B1" s="7"/>
      <c r="C1" s="7"/>
      <c r="D1" s="7"/>
      <c r="E1" s="7"/>
      <c r="F1" s="8"/>
      <c r="G1" s="9"/>
      <c r="H1" s="107" t="s">
        <v>0</v>
      </c>
      <c r="I1" s="107"/>
      <c r="J1" s="107"/>
      <c r="K1" s="107"/>
      <c r="L1" s="107"/>
      <c r="M1" s="107"/>
      <c r="N1" s="12" t="s">
        <v>1</v>
      </c>
      <c r="O1" s="7"/>
      <c r="P1" s="106"/>
      <c r="Q1" s="106"/>
      <c r="R1" s="106"/>
      <c r="S1" s="106"/>
    </row>
    <row r="2" spans="1:19" ht="19.5" customHeight="1">
      <c r="A2" s="45" t="s">
        <v>44</v>
      </c>
      <c r="B2" s="46"/>
      <c r="C2" s="46"/>
      <c r="D2" s="7"/>
      <c r="E2" s="7"/>
      <c r="F2" s="8"/>
      <c r="G2" s="8"/>
      <c r="H2" s="107" t="s">
        <v>2</v>
      </c>
      <c r="I2" s="107"/>
      <c r="J2" s="107"/>
      <c r="K2" s="107"/>
      <c r="L2" s="107"/>
      <c r="M2" s="107"/>
      <c r="N2" s="10"/>
      <c r="O2" s="10"/>
      <c r="P2" s="13" t="s">
        <v>5</v>
      </c>
      <c r="Q2" s="118">
        <f ca="1">TODAY()</f>
        <v>44936</v>
      </c>
      <c r="R2" s="119"/>
      <c r="S2" s="119"/>
    </row>
    <row r="3" spans="1:19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</row>
    <row r="4" spans="1:19" ht="19.5" customHeight="1">
      <c r="A4" s="7" t="s">
        <v>3</v>
      </c>
      <c r="B4" s="106"/>
      <c r="C4" s="106"/>
      <c r="D4" s="106"/>
      <c r="E4" s="106"/>
      <c r="F4" s="106"/>
      <c r="G4" s="107" t="s">
        <v>46</v>
      </c>
      <c r="H4" s="107"/>
      <c r="I4" s="95" t="s">
        <v>10</v>
      </c>
      <c r="J4" s="95"/>
      <c r="K4" s="95"/>
      <c r="L4" s="95"/>
      <c r="M4" s="15"/>
      <c r="N4" s="15"/>
      <c r="O4" s="10" t="s">
        <v>4</v>
      </c>
      <c r="P4" s="106"/>
      <c r="Q4" s="106"/>
      <c r="R4" s="106"/>
      <c r="S4" s="106"/>
    </row>
    <row r="5" spans="1:19" ht="19.5" customHeight="1">
      <c r="A5" s="7" t="s">
        <v>6</v>
      </c>
      <c r="B5" s="7"/>
      <c r="C5" s="108"/>
      <c r="D5" s="108"/>
      <c r="E5" s="108"/>
      <c r="F5" s="108"/>
      <c r="G5" s="10" t="s">
        <v>7</v>
      </c>
      <c r="H5" s="98"/>
      <c r="I5" s="98"/>
      <c r="J5" s="98"/>
      <c r="K5" s="13" t="s">
        <v>8</v>
      </c>
      <c r="L5" s="7"/>
      <c r="M5" s="98"/>
      <c r="N5" s="98"/>
      <c r="O5" s="15" t="s">
        <v>9</v>
      </c>
      <c r="P5" s="40" t="s">
        <v>10</v>
      </c>
      <c r="Q5" s="10" t="s">
        <v>47</v>
      </c>
      <c r="R5" s="61"/>
      <c r="S5" s="61"/>
    </row>
    <row r="6" spans="1:19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</row>
    <row r="7" spans="1:19" ht="33.75" customHeight="1">
      <c r="A7" s="16" t="s">
        <v>11</v>
      </c>
      <c r="B7" s="17" t="s">
        <v>45</v>
      </c>
      <c r="C7" s="16" t="s">
        <v>12</v>
      </c>
      <c r="D7" s="18" t="s">
        <v>39</v>
      </c>
      <c r="E7" s="96" t="s">
        <v>43</v>
      </c>
      <c r="F7" s="97"/>
      <c r="G7" s="97"/>
      <c r="H7" s="97"/>
      <c r="I7" s="97"/>
      <c r="J7" s="97"/>
      <c r="K7" s="31" t="s">
        <v>41</v>
      </c>
      <c r="L7" s="32"/>
      <c r="M7" s="16" t="s">
        <v>13</v>
      </c>
      <c r="N7" s="16" t="s">
        <v>14</v>
      </c>
      <c r="O7" s="16" t="s">
        <v>15</v>
      </c>
      <c r="P7" s="16" t="s">
        <v>16</v>
      </c>
      <c r="Q7" s="16" t="s">
        <v>48</v>
      </c>
      <c r="R7" s="16" t="s">
        <v>17</v>
      </c>
      <c r="S7" s="19" t="s">
        <v>18</v>
      </c>
    </row>
    <row r="8" spans="1:19" ht="24.75" customHeight="1">
      <c r="A8" s="59"/>
      <c r="B8" s="60"/>
      <c r="C8" s="93" t="s">
        <v>10</v>
      </c>
      <c r="D8" s="94"/>
      <c r="E8" s="85"/>
      <c r="F8" s="86"/>
      <c r="G8" s="86"/>
      <c r="H8" s="86"/>
      <c r="I8" s="86"/>
      <c r="J8" s="87"/>
      <c r="K8" s="88"/>
      <c r="L8" s="84"/>
      <c r="M8" s="48"/>
      <c r="N8" s="47" t="s">
        <v>10</v>
      </c>
      <c r="O8" s="47"/>
      <c r="P8" s="47"/>
      <c r="Q8" s="47"/>
      <c r="R8" s="47"/>
      <c r="S8" s="49">
        <f aca="true" t="shared" si="0" ref="S8:S13">SUM(N8:R8)</f>
        <v>0</v>
      </c>
    </row>
    <row r="9" spans="1:19" ht="24.75" customHeight="1">
      <c r="A9" s="59"/>
      <c r="B9" s="60"/>
      <c r="C9" s="93" t="s">
        <v>10</v>
      </c>
      <c r="D9" s="94"/>
      <c r="E9" s="85"/>
      <c r="F9" s="86"/>
      <c r="G9" s="86"/>
      <c r="H9" s="86"/>
      <c r="I9" s="86"/>
      <c r="J9" s="87"/>
      <c r="K9" s="88"/>
      <c r="L9" s="84"/>
      <c r="M9" s="48"/>
      <c r="N9" s="47" t="s">
        <v>10</v>
      </c>
      <c r="O9" s="47"/>
      <c r="P9" s="47"/>
      <c r="Q9" s="47"/>
      <c r="R9" s="47"/>
      <c r="S9" s="49">
        <f t="shared" si="0"/>
        <v>0</v>
      </c>
    </row>
    <row r="10" spans="1:19" ht="24.75" customHeight="1">
      <c r="A10" s="59"/>
      <c r="B10" s="60"/>
      <c r="C10" s="93" t="s">
        <v>10</v>
      </c>
      <c r="D10" s="94"/>
      <c r="E10" s="85"/>
      <c r="F10" s="86"/>
      <c r="G10" s="86"/>
      <c r="H10" s="86"/>
      <c r="I10" s="86"/>
      <c r="J10" s="87"/>
      <c r="K10" s="83" t="s">
        <v>10</v>
      </c>
      <c r="L10" s="84"/>
      <c r="M10" s="48" t="s">
        <v>10</v>
      </c>
      <c r="N10" s="47"/>
      <c r="O10" s="47"/>
      <c r="P10" s="47"/>
      <c r="Q10" s="47"/>
      <c r="R10" s="47"/>
      <c r="S10" s="49">
        <f t="shared" si="0"/>
        <v>0</v>
      </c>
    </row>
    <row r="11" spans="1:19" ht="24.75" customHeight="1">
      <c r="A11" s="59"/>
      <c r="B11" s="60"/>
      <c r="C11" s="93" t="s">
        <v>10</v>
      </c>
      <c r="D11" s="94"/>
      <c r="E11" s="85"/>
      <c r="F11" s="86"/>
      <c r="G11" s="86"/>
      <c r="H11" s="86"/>
      <c r="I11" s="86"/>
      <c r="J11" s="87"/>
      <c r="K11" s="88" t="s">
        <v>10</v>
      </c>
      <c r="L11" s="84"/>
      <c r="M11" s="48"/>
      <c r="N11" s="47" t="s">
        <v>10</v>
      </c>
      <c r="O11" s="47"/>
      <c r="P11" s="47"/>
      <c r="Q11" s="47"/>
      <c r="R11" s="47"/>
      <c r="S11" s="49">
        <f t="shared" si="0"/>
        <v>0</v>
      </c>
    </row>
    <row r="12" spans="1:19" ht="24.75" customHeight="1">
      <c r="A12" s="59"/>
      <c r="B12" s="60"/>
      <c r="C12" s="93" t="s">
        <v>10</v>
      </c>
      <c r="D12" s="94"/>
      <c r="E12" s="85"/>
      <c r="F12" s="86"/>
      <c r="G12" s="86"/>
      <c r="H12" s="86"/>
      <c r="I12" s="86"/>
      <c r="J12" s="87"/>
      <c r="K12" s="88"/>
      <c r="L12" s="84"/>
      <c r="M12" s="48"/>
      <c r="N12" s="47"/>
      <c r="O12" s="47"/>
      <c r="P12" s="47"/>
      <c r="Q12" s="47"/>
      <c r="R12" s="47"/>
      <c r="S12" s="49">
        <f t="shared" si="0"/>
        <v>0</v>
      </c>
    </row>
    <row r="13" spans="1:19" ht="24.75" customHeight="1">
      <c r="A13" s="59"/>
      <c r="B13" s="60"/>
      <c r="C13" s="93" t="s">
        <v>10</v>
      </c>
      <c r="D13" s="94"/>
      <c r="E13" s="85"/>
      <c r="F13" s="86"/>
      <c r="G13" s="86"/>
      <c r="H13" s="86"/>
      <c r="I13" s="86"/>
      <c r="J13" s="87"/>
      <c r="K13" s="83"/>
      <c r="L13" s="84"/>
      <c r="M13" s="48"/>
      <c r="N13" s="47"/>
      <c r="O13" s="47"/>
      <c r="P13" s="47"/>
      <c r="Q13" s="47"/>
      <c r="R13" s="47"/>
      <c r="S13" s="49">
        <f t="shared" si="0"/>
        <v>0</v>
      </c>
    </row>
    <row r="14" spans="1:19" ht="19.5" customHeight="1">
      <c r="A14" s="78" t="s">
        <v>19</v>
      </c>
      <c r="B14" s="79"/>
      <c r="C14" s="79"/>
      <c r="D14" s="79"/>
      <c r="E14" s="79"/>
      <c r="F14" s="79"/>
      <c r="G14" s="79"/>
      <c r="H14" s="79"/>
      <c r="I14" s="79"/>
      <c r="J14" s="80"/>
      <c r="K14" s="73" t="s">
        <v>20</v>
      </c>
      <c r="L14" s="50"/>
      <c r="M14" s="51">
        <v>732550</v>
      </c>
      <c r="N14" s="51">
        <v>732520</v>
      </c>
      <c r="O14" s="56">
        <v>732530</v>
      </c>
      <c r="P14" s="56">
        <v>732540</v>
      </c>
      <c r="Q14" s="57">
        <v>732570</v>
      </c>
      <c r="R14" s="57">
        <v>732510</v>
      </c>
      <c r="S14" s="20" t="s">
        <v>24</v>
      </c>
    </row>
    <row r="15" spans="1:19" ht="15" customHeight="1">
      <c r="A15" s="34"/>
      <c r="B15" s="15"/>
      <c r="C15" s="15"/>
      <c r="D15" s="15"/>
      <c r="E15" s="15"/>
      <c r="F15" s="15"/>
      <c r="G15" s="15"/>
      <c r="H15" s="15"/>
      <c r="I15" s="15"/>
      <c r="J15" s="35"/>
      <c r="K15" s="75"/>
      <c r="L15" s="52" t="s">
        <v>40</v>
      </c>
      <c r="M15" s="53">
        <v>0.655</v>
      </c>
      <c r="N15" s="35"/>
      <c r="O15" s="23"/>
      <c r="P15" s="23"/>
      <c r="Q15" s="26"/>
      <c r="R15" s="26"/>
      <c r="S15" s="24"/>
    </row>
    <row r="16" spans="1:19" ht="15" customHeight="1">
      <c r="A16" s="68"/>
      <c r="B16" s="12"/>
      <c r="C16" s="12"/>
      <c r="D16" s="12"/>
      <c r="E16" s="12"/>
      <c r="F16" s="12"/>
      <c r="G16" s="12"/>
      <c r="H16" s="12"/>
      <c r="I16" s="12"/>
      <c r="J16" s="22"/>
      <c r="K16" s="81"/>
      <c r="L16" s="101">
        <f>ROUND(M15*SUM(IF($K$8="i",M8,0),IF($K$9="i",M9,0),IF($K$10="i",M10,0),IF($K$11="i",M11,0),IF($K$12="i",M12,0),IF($K$13="i",M13,0)),2)</f>
        <v>0</v>
      </c>
      <c r="M16" s="102"/>
      <c r="N16" s="100">
        <f>SUM(IF($K$8="i",N8,0),IF($K$9="i",N9,0),IF($K$10="i",N10,0),IF($K$11="i",N11,0),IF($K$12="i",N12,0),IF($K$13="i",N13,0))</f>
        <v>0</v>
      </c>
      <c r="O16" s="76">
        <f>SUM(IF($K$8="i",O8,0),IF($K$9="i",O9,0),IF($K$10="i",O10,0),IF($K$11="i",O11,0),IF($K$12="i",O12,0),IF($K$13="i",O13,0))</f>
        <v>0</v>
      </c>
      <c r="P16" s="76">
        <f>SUM(IF($K$8="i",P8,0),IF($K$9="i",P9,0),IF($K$10="i",P10,0),IF($K$11="i",P11,0),IF($K$12="i",P12,0),IF($K$13="i",P13,0))</f>
        <v>0</v>
      </c>
      <c r="Q16" s="76">
        <f>SUM(IF($K$8="i",Q8,0),IF($K$9="i",Q9,0),IF($K$10="i",Q10,0),IF($K$11="i",Q11,0),IF($K$12="i",Q12,0),IF($K$13="i",Q13,0))</f>
        <v>0</v>
      </c>
      <c r="R16" s="76">
        <f>SUM(IF($K$8="i",R8,0),IF($K$9="i",R9,0),IF($K$10="i",R10,0),IF($K$11="i",R11,0),IF($K$12="i",R12,0),IF($K$13="i",R13,0))</f>
        <v>0</v>
      </c>
      <c r="S16" s="100">
        <f>SUM(L16+N16+O16+P16+Q16+R16)</f>
        <v>0</v>
      </c>
    </row>
    <row r="17" spans="1:19" ht="15" customHeight="1">
      <c r="A17" s="21"/>
      <c r="B17" s="12"/>
      <c r="C17" s="12"/>
      <c r="D17" s="12"/>
      <c r="E17" s="12"/>
      <c r="F17" s="12"/>
      <c r="G17" s="12"/>
      <c r="H17" s="12"/>
      <c r="I17" s="12"/>
      <c r="J17" s="69">
        <v>0.585</v>
      </c>
      <c r="K17" s="25" t="s">
        <v>10</v>
      </c>
      <c r="L17" s="91"/>
      <c r="M17" s="92"/>
      <c r="N17" s="77"/>
      <c r="O17" s="77"/>
      <c r="P17" s="77"/>
      <c r="Q17" s="77"/>
      <c r="R17" s="77"/>
      <c r="S17" s="77"/>
    </row>
    <row r="18" spans="1:19" ht="15" customHeight="1">
      <c r="A18" s="21"/>
      <c r="B18" s="12"/>
      <c r="C18" s="12"/>
      <c r="D18" s="12"/>
      <c r="E18" s="12"/>
      <c r="F18" s="12"/>
      <c r="G18" s="12"/>
      <c r="H18" s="12"/>
      <c r="I18" s="12"/>
      <c r="J18" s="22"/>
      <c r="K18" s="73" t="s">
        <v>21</v>
      </c>
      <c r="L18" s="54"/>
      <c r="M18" s="55">
        <v>735050</v>
      </c>
      <c r="N18" s="51">
        <v>735020</v>
      </c>
      <c r="O18" s="56">
        <v>735030</v>
      </c>
      <c r="P18" s="56">
        <v>735040</v>
      </c>
      <c r="Q18" s="57">
        <v>735070</v>
      </c>
      <c r="R18" s="57">
        <v>735010</v>
      </c>
      <c r="S18" s="24" t="s">
        <v>23</v>
      </c>
    </row>
    <row r="19" spans="1:19" ht="15" customHeight="1">
      <c r="A19" s="62"/>
      <c r="B19" s="62"/>
      <c r="C19" s="62"/>
      <c r="D19" s="63"/>
      <c r="E19" s="64"/>
      <c r="F19" s="65"/>
      <c r="G19" s="64"/>
      <c r="H19" s="38" t="s">
        <v>10</v>
      </c>
      <c r="I19" s="38"/>
      <c r="J19" s="44" t="s">
        <v>10</v>
      </c>
      <c r="K19" s="74"/>
      <c r="L19" s="52" t="s">
        <v>40</v>
      </c>
      <c r="M19" s="53">
        <v>0.655</v>
      </c>
      <c r="N19" s="35"/>
      <c r="O19" s="23"/>
      <c r="P19" s="23"/>
      <c r="Q19" s="26"/>
      <c r="R19" s="26"/>
      <c r="S19" s="24"/>
    </row>
    <row r="20" spans="1:19" ht="15" customHeight="1">
      <c r="A20" s="66"/>
      <c r="B20" s="66"/>
      <c r="C20" s="66"/>
      <c r="D20" s="66"/>
      <c r="E20" s="67"/>
      <c r="F20" s="67"/>
      <c r="G20" s="67"/>
      <c r="J20" s="39"/>
      <c r="K20" s="75"/>
      <c r="L20" s="89">
        <f>ROUND(M15*SUM(IF($K$8="o",M8,0),IF($K$9="o",M9,0),IF($K$10="o",M10,0),IF($K$11="o",M11,0),IF($K$12="o",M12,0),IF($K$13="o",M13,0)),2)</f>
        <v>0</v>
      </c>
      <c r="M20" s="90"/>
      <c r="N20" s="76">
        <f>SUM(IF($K$8="o",N8,0),IF($K$9="o",N9,0),IF($K$10="o",N10,0),IF($K$11="o",N11,0),IF($K$12="o",N12,0),IF($K$13="o",N13,0))</f>
        <v>0</v>
      </c>
      <c r="O20" s="76">
        <f>SUM(IF($K$8="o",O8,0),IF($K$9="o",O9,0),IF($K$10="o",O10,0),IF($K$11="o",O11,0),IF($K$12="o",O12,0),IF($K$13="o",O13,0))</f>
        <v>0</v>
      </c>
      <c r="P20" s="76">
        <f>SUM(IF($K$8="o",P8,0),IF($K$9="o",P9,0),IF($K$10="o",P10,0),IF($K$11="o",P11,0),IF($K$12="o",P12,0),IF($K$13="o",P13,0))</f>
        <v>0</v>
      </c>
      <c r="Q20" s="76">
        <f>SUM(IF($K$8="o",Q8,0),IF($K$9="o",Q9,0),IF($K$10="o",Q10,0),IF($K$11="o",Q11,0),IF($K$12="o",Q12,0),IF($K$13="o",Q13,0))</f>
        <v>0</v>
      </c>
      <c r="R20" s="76">
        <f>SUM(,IF($K$8="o",R8,0),IF($K$9="o",R9,0),IF($K$10="o",R10,0),IF($K$11="o",R11,0),IF($K$12="o",R12,0),IF($K$13="o",R13,0))</f>
        <v>0</v>
      </c>
      <c r="S20" s="100">
        <f>SUM(L20+N20+O20+P20+Q20+R20)</f>
        <v>0</v>
      </c>
    </row>
    <row r="21" spans="1:19" ht="15" customHeight="1">
      <c r="A21" s="21"/>
      <c r="B21" s="12"/>
      <c r="C21" s="12"/>
      <c r="D21" s="12"/>
      <c r="E21" s="12"/>
      <c r="F21" s="12"/>
      <c r="G21" s="12" t="s">
        <v>10</v>
      </c>
      <c r="H21" s="12"/>
      <c r="I21" s="12"/>
      <c r="J21" s="22"/>
      <c r="K21" s="37" t="s">
        <v>10</v>
      </c>
      <c r="L21" s="91"/>
      <c r="M21" s="92"/>
      <c r="N21" s="82"/>
      <c r="O21" s="82"/>
      <c r="P21" s="82"/>
      <c r="Q21" s="82"/>
      <c r="R21" s="82"/>
      <c r="S21" s="77"/>
    </row>
    <row r="22" spans="1:19" ht="15" customHeight="1">
      <c r="A22" s="41"/>
      <c r="B22" s="11"/>
      <c r="C22" s="11"/>
      <c r="D22" s="11"/>
      <c r="E22" s="11"/>
      <c r="F22" s="11"/>
      <c r="G22" s="11"/>
      <c r="H22" s="12"/>
      <c r="I22" s="12"/>
      <c r="J22" s="22"/>
      <c r="K22" s="73" t="s">
        <v>34</v>
      </c>
      <c r="L22" s="54"/>
      <c r="M22" s="55">
        <v>737550</v>
      </c>
      <c r="N22" s="51">
        <v>737520</v>
      </c>
      <c r="O22" s="56">
        <v>737530</v>
      </c>
      <c r="P22" s="56">
        <v>737540</v>
      </c>
      <c r="Q22" s="58">
        <v>737560</v>
      </c>
      <c r="R22" s="58">
        <v>737510</v>
      </c>
      <c r="S22" s="24" t="s">
        <v>22</v>
      </c>
    </row>
    <row r="23" spans="1:19" ht="15" customHeight="1">
      <c r="A23" s="41"/>
      <c r="B23" s="11"/>
      <c r="C23" s="11"/>
      <c r="D23" s="11"/>
      <c r="E23" s="11"/>
      <c r="F23" s="11"/>
      <c r="G23" s="11"/>
      <c r="H23" s="12"/>
      <c r="I23" s="12"/>
      <c r="J23" s="22"/>
      <c r="K23" s="75"/>
      <c r="L23" s="54" t="s">
        <v>40</v>
      </c>
      <c r="M23" s="53">
        <v>0.655</v>
      </c>
      <c r="N23" s="35"/>
      <c r="O23" s="23"/>
      <c r="P23" s="23"/>
      <c r="Q23" s="26"/>
      <c r="R23" s="26"/>
      <c r="S23" s="24"/>
    </row>
    <row r="24" spans="1:19" ht="15" customHeight="1">
      <c r="A24" s="41"/>
      <c r="B24" s="11"/>
      <c r="C24" s="11"/>
      <c r="D24" s="11"/>
      <c r="E24" s="11"/>
      <c r="F24" s="11"/>
      <c r="G24" s="11"/>
      <c r="H24" s="12"/>
      <c r="I24" s="12"/>
      <c r="J24" s="22"/>
      <c r="K24" s="75"/>
      <c r="L24" s="112">
        <f>ROUND(M15*SUM(IF($K$8="f",M8,0),IF($K$9="f",M9,0),IF($K$10="f",M10,0),IF($K$11="f",M11,0),IF($K$12="f",M12,0),IF($K$13="f",M13,0)),2)</f>
        <v>0</v>
      </c>
      <c r="M24" s="113"/>
      <c r="N24" s="76">
        <f>SUM(IF($K$8="f",N8,0),IF($K$9="f",N9,0),IF($K$10="f",N10,0),IF($K$11="f",N11,0),IF($K$12="f",N12,0),IF($K$13="f",N13,0))</f>
        <v>0</v>
      </c>
      <c r="O24" s="76">
        <f>SUM(IF($K$8="f",O8,0),IF($K$9="f",O9,0),IF($K$10="f",O10,0),IF($K$11="f",O11,0),IF($K$12="f",O12,0),IF($K$13="f",O13,0))</f>
        <v>0</v>
      </c>
      <c r="P24" s="76">
        <f>SUM(IF($K$8="f",P8,0),IF($K$9="f",P9,0),IF($K$10="f",P10,0),IF($K$11="f",P11,0),IF($K$12="f",P12,0),IF($K$13="f",P13,0))</f>
        <v>0</v>
      </c>
      <c r="Q24" s="76">
        <f>SUM(IF($K$8="f",Q8,0),IF($K$9="f",Q9,0),IF($K$10="f",Q10,0),IF($K$11="f",Q11,0),IF($K$12="f",Q12,0),IF($K$13="f",Q13,0))</f>
        <v>0</v>
      </c>
      <c r="R24" s="76">
        <f>SUM(IF($K$8="f",R8,0),IF($K$9="f",R9,0),IF($K$10="f",R10,0),IF($K$11="f",R11,0),IF($K$12="f",R12,0),IF($K$13="f",R13,0))</f>
        <v>0</v>
      </c>
      <c r="S24" s="100">
        <f>SUM(L24:R25)</f>
        <v>0</v>
      </c>
    </row>
    <row r="25" spans="1:19" ht="15" customHeight="1">
      <c r="A25" s="27"/>
      <c r="B25" s="14"/>
      <c r="C25" s="14"/>
      <c r="D25" s="14"/>
      <c r="E25" s="14"/>
      <c r="F25" s="14"/>
      <c r="G25" s="14"/>
      <c r="H25" s="14"/>
      <c r="I25" s="14"/>
      <c r="J25" s="28"/>
      <c r="K25" s="37" t="s">
        <v>10</v>
      </c>
      <c r="L25" s="114"/>
      <c r="M25" s="115"/>
      <c r="N25" s="82"/>
      <c r="O25" s="82"/>
      <c r="P25" s="82"/>
      <c r="Q25" s="82"/>
      <c r="R25" s="82"/>
      <c r="S25" s="77"/>
    </row>
    <row r="26" spans="1:19" ht="19.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5"/>
      <c r="L26" s="5"/>
      <c r="M26" s="4"/>
      <c r="N26" s="4"/>
      <c r="O26" s="4"/>
      <c r="P26" s="15"/>
      <c r="Q26" s="15"/>
      <c r="R26" s="29"/>
      <c r="S26" s="109">
        <f>+S24+S20+S16</f>
        <v>0</v>
      </c>
    </row>
    <row r="27" spans="1:19" ht="19.5" customHeight="1">
      <c r="A27" s="42" t="s">
        <v>25</v>
      </c>
      <c r="B27" s="43"/>
      <c r="C27" s="43"/>
      <c r="D27" s="43"/>
      <c r="E27" s="43"/>
      <c r="F27" s="43"/>
      <c r="G27" s="43"/>
      <c r="H27" s="43"/>
      <c r="I27" s="43"/>
      <c r="J27" s="43"/>
      <c r="K27" s="3"/>
      <c r="L27" s="3"/>
      <c r="M27" s="3"/>
      <c r="N27" s="3"/>
      <c r="O27" s="3"/>
      <c r="P27" s="12"/>
      <c r="Q27" s="12"/>
      <c r="R27" s="11"/>
      <c r="S27" s="110"/>
    </row>
    <row r="28" spans="1:19" ht="19.5" customHeight="1">
      <c r="A28" s="42" t="s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3"/>
      <c r="L28" s="3"/>
      <c r="M28" s="3"/>
      <c r="N28" s="3"/>
      <c r="O28" s="3"/>
      <c r="P28" s="12"/>
      <c r="Q28" s="104" t="s">
        <v>35</v>
      </c>
      <c r="R28" s="105"/>
      <c r="S28" s="111"/>
    </row>
    <row r="29" spans="1:19" ht="19.5" customHeight="1">
      <c r="A29" s="42" t="s">
        <v>27</v>
      </c>
      <c r="B29" s="43"/>
      <c r="C29" s="43"/>
      <c r="D29" s="43"/>
      <c r="E29" s="43"/>
      <c r="F29" s="43"/>
      <c r="G29" s="43"/>
      <c r="H29" s="43"/>
      <c r="I29" s="43"/>
      <c r="J29" s="43"/>
      <c r="K29" s="3"/>
      <c r="L29" s="3"/>
      <c r="M29" s="3"/>
      <c r="N29" s="3"/>
      <c r="O29" s="3"/>
      <c r="P29" s="12" t="s">
        <v>31</v>
      </c>
      <c r="Q29" s="12"/>
      <c r="R29" s="12"/>
      <c r="S29" s="70">
        <v>0</v>
      </c>
    </row>
    <row r="30" spans="1:19" ht="19.5" customHeight="1">
      <c r="A30" s="36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3"/>
      <c r="L30" s="3"/>
      <c r="M30" s="3"/>
      <c r="N30" s="3"/>
      <c r="O30" s="3"/>
      <c r="P30" s="12"/>
      <c r="Q30" s="12"/>
      <c r="R30" s="12"/>
      <c r="S30" s="71"/>
    </row>
    <row r="31" spans="1:19" ht="19.5" customHeight="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104" t="s">
        <v>36</v>
      </c>
      <c r="R31" s="105"/>
      <c r="S31" s="72"/>
    </row>
    <row r="32" spans="1:19" ht="19.5" customHeight="1">
      <c r="A32" s="2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"/>
      <c r="P32" s="12" t="s">
        <v>32</v>
      </c>
      <c r="Q32" s="12"/>
      <c r="R32" s="12"/>
      <c r="S32" s="70">
        <v>0</v>
      </c>
    </row>
    <row r="33" spans="1:19" ht="19.5" customHeight="1">
      <c r="A33" s="21" t="s">
        <v>28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30" t="s">
        <v>29</v>
      </c>
      <c r="L33" s="30"/>
      <c r="M33" s="103"/>
      <c r="N33" s="103"/>
      <c r="O33" s="3"/>
      <c r="P33" s="12"/>
      <c r="Q33" s="12"/>
      <c r="R33" s="12"/>
      <c r="S33" s="71"/>
    </row>
    <row r="34" spans="1:19" ht="19.5" customHeight="1">
      <c r="A34" s="2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"/>
      <c r="P34" s="12"/>
      <c r="Q34" s="104" t="s">
        <v>37</v>
      </c>
      <c r="R34" s="105"/>
      <c r="S34" s="72"/>
    </row>
    <row r="35" spans="1:19" ht="19.5" customHeight="1">
      <c r="A35" s="21" t="s">
        <v>30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2" t="s">
        <v>29</v>
      </c>
      <c r="L35" s="12"/>
      <c r="M35" s="33"/>
      <c r="N35" s="33"/>
      <c r="O35" s="3"/>
      <c r="P35" s="12" t="s">
        <v>33</v>
      </c>
      <c r="Q35" s="12"/>
      <c r="R35" s="12"/>
      <c r="S35" s="109">
        <f>SUM(S26-S29-S32)</f>
        <v>0</v>
      </c>
    </row>
    <row r="36" spans="1:19" ht="19.5" customHeight="1">
      <c r="A36" s="2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"/>
      <c r="P36" s="12"/>
      <c r="Q36" s="12"/>
      <c r="R36" s="12"/>
      <c r="S36" s="110"/>
    </row>
    <row r="37" spans="1:19" ht="19.5" customHeight="1">
      <c r="A37" s="2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"/>
      <c r="P37" s="14"/>
      <c r="Q37" s="116" t="s">
        <v>49</v>
      </c>
      <c r="R37" s="117"/>
      <c r="S37" s="111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8"/>
      <c r="Q38" s="8"/>
      <c r="R38" s="8"/>
      <c r="S38" s="8" t="s">
        <v>10</v>
      </c>
      <c r="T38" s="8"/>
    </row>
    <row r="39" spans="1:20" ht="12.75">
      <c r="A39" s="1"/>
      <c r="B39" s="1"/>
      <c r="C39" s="1"/>
      <c r="D39" s="1"/>
      <c r="E39" s="1"/>
      <c r="F39" s="7" t="s">
        <v>38</v>
      </c>
      <c r="G39" s="7"/>
      <c r="H39" s="7"/>
      <c r="I39" s="7"/>
      <c r="J39" s="7"/>
      <c r="K39" s="7"/>
      <c r="L39" s="7"/>
      <c r="M39" s="7"/>
      <c r="N39" s="7"/>
      <c r="O39" s="1"/>
      <c r="P39" s="8"/>
      <c r="Q39" s="8"/>
      <c r="R39" s="8"/>
      <c r="S39" s="8"/>
      <c r="T39" s="8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0" ht="12.75">
      <c r="A42" s="99">
        <v>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</sheetData>
  <sheetProtection selectLockedCells="1"/>
  <mergeCells count="67">
    <mergeCell ref="H1:M1"/>
    <mergeCell ref="Q31:R31"/>
    <mergeCell ref="Q28:R28"/>
    <mergeCell ref="P1:S1"/>
    <mergeCell ref="Q2:S2"/>
    <mergeCell ref="P4:S4"/>
    <mergeCell ref="S20:S21"/>
    <mergeCell ref="S26:S28"/>
    <mergeCell ref="H2:M2"/>
    <mergeCell ref="E9:J9"/>
    <mergeCell ref="B33:J33"/>
    <mergeCell ref="M33:N33"/>
    <mergeCell ref="P24:P25"/>
    <mergeCell ref="O24:O25"/>
    <mergeCell ref="S35:S37"/>
    <mergeCell ref="S24:S25"/>
    <mergeCell ref="N24:N25"/>
    <mergeCell ref="L24:M25"/>
    <mergeCell ref="S32:S34"/>
    <mergeCell ref="Q37:R37"/>
    <mergeCell ref="Q34:R34"/>
    <mergeCell ref="K8:L8"/>
    <mergeCell ref="M5:N5"/>
    <mergeCell ref="B4:F4"/>
    <mergeCell ref="G4:H4"/>
    <mergeCell ref="C11:D11"/>
    <mergeCell ref="C9:D9"/>
    <mergeCell ref="C5:F5"/>
    <mergeCell ref="R20:R21"/>
    <mergeCell ref="R24:R25"/>
    <mergeCell ref="A42:T42"/>
    <mergeCell ref="S16:S17"/>
    <mergeCell ref="Q16:Q17"/>
    <mergeCell ref="L16:M17"/>
    <mergeCell ref="K12:L12"/>
    <mergeCell ref="K13:L13"/>
    <mergeCell ref="B35:J35"/>
    <mergeCell ref="C12:D12"/>
    <mergeCell ref="C13:D13"/>
    <mergeCell ref="N16:N17"/>
    <mergeCell ref="K9:L9"/>
    <mergeCell ref="C8:D8"/>
    <mergeCell ref="I4:L4"/>
    <mergeCell ref="C10:D10"/>
    <mergeCell ref="E7:J7"/>
    <mergeCell ref="H5:J5"/>
    <mergeCell ref="E8:J8"/>
    <mergeCell ref="Q20:Q21"/>
    <mergeCell ref="Q24:Q25"/>
    <mergeCell ref="K10:L10"/>
    <mergeCell ref="E11:J11"/>
    <mergeCell ref="E12:J12"/>
    <mergeCell ref="E13:J13"/>
    <mergeCell ref="K11:L11"/>
    <mergeCell ref="L20:M21"/>
    <mergeCell ref="P20:P21"/>
    <mergeCell ref="E10:J10"/>
    <mergeCell ref="S29:S31"/>
    <mergeCell ref="K18:K20"/>
    <mergeCell ref="O16:O17"/>
    <mergeCell ref="P16:P17"/>
    <mergeCell ref="A14:J14"/>
    <mergeCell ref="K14:K16"/>
    <mergeCell ref="R16:R17"/>
    <mergeCell ref="N20:N21"/>
    <mergeCell ref="O20:O21"/>
    <mergeCell ref="K22:K24"/>
  </mergeCells>
  <printOptions/>
  <pageMargins left="0.75" right="0.75" top="0.5" bottom="0" header="0.5" footer="0.5"/>
  <pageSetup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Citadel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 Williamson</dc:creator>
  <cp:keywords/>
  <dc:description/>
  <cp:lastModifiedBy>Abby Hatch</cp:lastModifiedBy>
  <cp:lastPrinted>2007-06-06T18:00:45Z</cp:lastPrinted>
  <dcterms:created xsi:type="dcterms:W3CDTF">2006-03-28T19:41:01Z</dcterms:created>
  <dcterms:modified xsi:type="dcterms:W3CDTF">2023-01-10T20:00:28Z</dcterms:modified>
  <cp:category/>
  <cp:version/>
  <cp:contentType/>
  <cp:contentStatus/>
</cp:coreProperties>
</file>